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5480" windowHeight="8625"/>
  </bookViews>
  <sheets>
    <sheet name="Budget 2011 - Utfall 2010" sheetId="1" r:id="rId1"/>
    <sheet name="RR och BR 2010" sheetId="2" r:id="rId2"/>
  </sheets>
  <calcPr calcId="125725"/>
</workbook>
</file>

<file path=xl/calcChain.xml><?xml version="1.0" encoding="utf-8"?>
<calcChain xmlns="http://schemas.openxmlformats.org/spreadsheetml/2006/main">
  <c r="B7" i="1"/>
  <c r="B6"/>
  <c r="B29"/>
  <c r="C29"/>
  <c r="C33" s="1"/>
  <c r="C7"/>
  <c r="D18"/>
  <c r="D19"/>
  <c r="E33"/>
  <c r="D25"/>
  <c r="B33"/>
  <c r="D15"/>
  <c r="E15"/>
  <c r="C46" i="2"/>
  <c r="B46"/>
  <c r="C42"/>
  <c r="B42"/>
  <c r="C37"/>
  <c r="B28"/>
  <c r="B30" s="1"/>
  <c r="B13"/>
  <c r="C13"/>
  <c r="C28"/>
  <c r="B37"/>
  <c r="C30"/>
  <c r="B15" i="1" l="1"/>
  <c r="C15"/>
  <c r="C35" s="1"/>
  <c r="D33"/>
  <c r="D35" s="1"/>
  <c r="B35"/>
  <c r="E35"/>
  <c r="F33"/>
  <c r="F15"/>
  <c r="H15"/>
  <c r="H33"/>
  <c r="G33"/>
  <c r="G15"/>
  <c r="H35" l="1"/>
  <c r="F35"/>
  <c r="G35"/>
</calcChain>
</file>

<file path=xl/sharedStrings.xml><?xml version="1.0" encoding="utf-8"?>
<sst xmlns="http://schemas.openxmlformats.org/spreadsheetml/2006/main" count="80" uniqueCount="61">
  <si>
    <t>Intäkter</t>
  </si>
  <si>
    <t>Utfall 2009</t>
  </si>
  <si>
    <t>Utfall 2008</t>
  </si>
  <si>
    <t>Inträdesavgifter</t>
  </si>
  <si>
    <t>Medlemsavgifter</t>
  </si>
  <si>
    <t>Bryggplatser</t>
  </si>
  <si>
    <t>Bojplatser</t>
  </si>
  <si>
    <t>Vinteruppläggning</t>
  </si>
  <si>
    <t>Övriga intäkter</t>
  </si>
  <si>
    <t>Kostnader</t>
  </si>
  <si>
    <t>Styrelsearvoden</t>
  </si>
  <si>
    <t>Underhåll och material</t>
  </si>
  <si>
    <t>Kranbil och traktor, sjösättn o upptagn</t>
  </si>
  <si>
    <t>Summa intäkter</t>
  </si>
  <si>
    <t>Elektricitet</t>
  </si>
  <si>
    <t>Försäkring</t>
  </si>
  <si>
    <t>Informationsmaterial</t>
  </si>
  <si>
    <t>Telefon</t>
  </si>
  <si>
    <t>Porto</t>
  </si>
  <si>
    <t>Övriga kostnader</t>
  </si>
  <si>
    <t>Resultatnetto</t>
  </si>
  <si>
    <t>Sjösättningsramp, reparation</t>
  </si>
  <si>
    <t>Summa kostnader</t>
  </si>
  <si>
    <t>Slipavgifter</t>
  </si>
  <si>
    <t>Utfall 2010</t>
  </si>
  <si>
    <t>Tillgångar</t>
  </si>
  <si>
    <t>Summa tillgångar</t>
  </si>
  <si>
    <t>Skulder och eget kapital</t>
  </si>
  <si>
    <t>Balanserade vinstmedel</t>
  </si>
  <si>
    <t>Årets resultat</t>
  </si>
  <si>
    <t>RESULTATRÄKNING</t>
  </si>
  <si>
    <t>Banderoll till bryggan</t>
  </si>
  <si>
    <t>Bidrag naturinventering</t>
  </si>
  <si>
    <t>BALANSRÄKNING</t>
  </si>
  <si>
    <t>Kassa och bank</t>
  </si>
  <si>
    <t>Avsättning utvecklingsfond</t>
  </si>
  <si>
    <t>Förutbetalda intäkter</t>
  </si>
  <si>
    <t>Upplupna kostnader</t>
  </si>
  <si>
    <t>Summa skulder och eget kapital</t>
  </si>
  <si>
    <t>TYRESÖ STRANDS BÅTKLUBB    -    RESULTAT- OCH BALANSRÄKNING 2010</t>
  </si>
  <si>
    <t>Summa eget kapital</t>
  </si>
  <si>
    <t>Utfall 2011</t>
  </si>
  <si>
    <t>Utfall 2012</t>
  </si>
  <si>
    <t>Budget 2013</t>
  </si>
  <si>
    <t>Prognos 2014</t>
  </si>
  <si>
    <t>Windsurfingklubben arrende</t>
  </si>
  <si>
    <t>Sommarplatser ej medlemmar</t>
  </si>
  <si>
    <t>Underhåll maskiner och utrustning</t>
  </si>
  <si>
    <t>Underhåll mark och byggnader 2)</t>
  </si>
  <si>
    <t>Underhåll bryggor 3)</t>
  </si>
  <si>
    <t>Svenska Båtunionen 4)</t>
  </si>
  <si>
    <t>Miljöarbete</t>
  </si>
  <si>
    <t>Förbrukningsinventarier</t>
  </si>
  <si>
    <t>Medlemsavgifter 1)</t>
  </si>
  <si>
    <t>1) Medlemsavgiften höjdes 2012 från 400 kr till 450 kr.</t>
  </si>
  <si>
    <t>Projektering/utveckling TSBK 5)</t>
  </si>
  <si>
    <t>5) Förberedande arbeten inför installation av nya bryggor och pir, preliminärt 2015</t>
  </si>
  <si>
    <t>TYRESÖ STRANDS BÅTKLUBB - UTFALL 2008-2012, BUDGET 2013 OCH PROGNOS 2014</t>
  </si>
  <si>
    <t>2) 2012: inkl. elsäkerhetsuppgradering ca 40.000 kr</t>
  </si>
  <si>
    <t>3) 2010: reparation sjösättningsramp, 2011: reparation brygga 3</t>
  </si>
  <si>
    <t>4) 2013: inträde i Svenska Båtunionen, 84 kr/medlem</t>
  </si>
</sst>
</file>

<file path=xl/styles.xml><?xml version="1.0" encoding="utf-8"?>
<styleSheet xmlns="http://schemas.openxmlformats.org/spreadsheetml/2006/main">
  <numFmts count="1">
    <numFmt numFmtId="164" formatCode="yyyy/mm/dd;@"/>
  </numFmts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1" xfId="0" applyBorder="1"/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3" fillId="0" borderId="0" xfId="0" applyFont="1"/>
    <xf numFmtId="3" fontId="0" fillId="0" borderId="0" xfId="0" applyNumberFormat="1" applyFont="1" applyAlignment="1">
      <alignment horizontal="right"/>
    </xf>
    <xf numFmtId="3" fontId="0" fillId="0" borderId="1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1" xfId="0" applyFont="1" applyBorder="1"/>
    <xf numFmtId="0" fontId="0" fillId="0" borderId="0" xfId="0" applyFont="1"/>
    <xf numFmtId="3" fontId="0" fillId="0" borderId="0" xfId="0" applyNumberFormat="1" applyFill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0" fillId="0" borderId="0" xfId="0" applyNumberFormat="1" applyFont="1"/>
    <xf numFmtId="0" fontId="6" fillId="0" borderId="0" xfId="0" applyFont="1"/>
    <xf numFmtId="1" fontId="4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0" fontId="4" fillId="0" borderId="0" xfId="0" applyFont="1" applyFill="1" applyBorder="1"/>
    <xf numFmtId="3" fontId="7" fillId="0" borderId="0" xfId="0" applyNumberFormat="1" applyFont="1" applyAlignment="1">
      <alignment horizontal="right"/>
    </xf>
    <xf numFmtId="0" fontId="4" fillId="0" borderId="2" xfId="0" applyFont="1" applyBorder="1"/>
    <xf numFmtId="3" fontId="7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Border="1"/>
    <xf numFmtId="3" fontId="0" fillId="0" borderId="0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3" fontId="0" fillId="0" borderId="7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zoomScaleNormal="100" workbookViewId="0">
      <selection activeCell="C6" sqref="C6"/>
    </sheetView>
  </sheetViews>
  <sheetFormatPr defaultRowHeight="15"/>
  <cols>
    <col min="1" max="1" width="34" customWidth="1"/>
    <col min="2" max="2" width="12.7109375" style="3" customWidth="1"/>
    <col min="3" max="8" width="12.7109375" style="2" customWidth="1"/>
    <col min="9" max="9" width="15.7109375" style="2" customWidth="1"/>
  </cols>
  <sheetData>
    <row r="1" spans="1:9" ht="18.75">
      <c r="A1" s="1" t="s">
        <v>57</v>
      </c>
    </row>
    <row r="2" spans="1:9" ht="18.75">
      <c r="A2" s="1"/>
    </row>
    <row r="3" spans="1:9" ht="15.75" thickBot="1"/>
    <row r="4" spans="1:9">
      <c r="A4" s="4"/>
      <c r="B4" s="6" t="s">
        <v>44</v>
      </c>
      <c r="C4" s="37" t="s">
        <v>43</v>
      </c>
      <c r="D4" s="5" t="s">
        <v>42</v>
      </c>
      <c r="E4" s="5" t="s">
        <v>41</v>
      </c>
      <c r="F4" s="5" t="s">
        <v>24</v>
      </c>
      <c r="G4" s="5" t="s">
        <v>1</v>
      </c>
      <c r="H4" s="5" t="s">
        <v>2</v>
      </c>
    </row>
    <row r="5" spans="1:9" ht="24" customHeight="1">
      <c r="A5" s="7" t="s">
        <v>0</v>
      </c>
      <c r="C5" s="38"/>
    </row>
    <row r="6" spans="1:9">
      <c r="A6" t="s">
        <v>3</v>
      </c>
      <c r="B6" s="3">
        <f>1900*20</f>
        <v>38000</v>
      </c>
      <c r="C6" s="38">
        <v>38000</v>
      </c>
      <c r="D6" s="2">
        <v>36100</v>
      </c>
      <c r="E6" s="2">
        <v>19000</v>
      </c>
      <c r="F6" s="2">
        <v>15000</v>
      </c>
      <c r="G6" s="2">
        <v>17100</v>
      </c>
      <c r="H6" s="13">
        <v>15200</v>
      </c>
    </row>
    <row r="7" spans="1:9">
      <c r="A7" t="s">
        <v>53</v>
      </c>
      <c r="B7" s="3">
        <f>C7+(20*450)</f>
        <v>83250</v>
      </c>
      <c r="C7" s="38">
        <f>165*450</f>
        <v>74250</v>
      </c>
      <c r="D7" s="2">
        <v>65750</v>
      </c>
      <c r="E7" s="2">
        <v>54400</v>
      </c>
      <c r="F7" s="2">
        <v>53100</v>
      </c>
      <c r="G7" s="2">
        <v>51600</v>
      </c>
      <c r="H7" s="13">
        <v>46400</v>
      </c>
    </row>
    <row r="8" spans="1:9">
      <c r="A8" t="s">
        <v>5</v>
      </c>
      <c r="B8" s="3">
        <v>20700</v>
      </c>
      <c r="C8" s="38">
        <v>20700</v>
      </c>
      <c r="D8" s="2">
        <v>20100</v>
      </c>
      <c r="E8" s="2">
        <v>19500</v>
      </c>
      <c r="F8" s="2">
        <v>19200</v>
      </c>
      <c r="G8" s="2">
        <v>20700</v>
      </c>
      <c r="H8" s="13">
        <v>18900</v>
      </c>
    </row>
    <row r="9" spans="1:9">
      <c r="A9" t="s">
        <v>6</v>
      </c>
      <c r="B9" s="3">
        <v>6000</v>
      </c>
      <c r="C9" s="38">
        <v>6000</v>
      </c>
      <c r="D9" s="2">
        <v>5700</v>
      </c>
      <c r="E9" s="2">
        <v>7500</v>
      </c>
      <c r="F9" s="2">
        <v>6000</v>
      </c>
      <c r="G9" s="2">
        <v>5400</v>
      </c>
      <c r="H9" s="13">
        <v>4500</v>
      </c>
    </row>
    <row r="10" spans="1:9">
      <c r="A10" t="s">
        <v>7</v>
      </c>
      <c r="B10" s="3">
        <v>54000</v>
      </c>
      <c r="C10" s="38">
        <v>53000</v>
      </c>
      <c r="D10" s="2">
        <v>50169</v>
      </c>
      <c r="E10" s="2">
        <v>48037</v>
      </c>
      <c r="F10" s="2">
        <v>48609</v>
      </c>
      <c r="G10" s="2">
        <v>49652</v>
      </c>
      <c r="H10" s="13">
        <v>39027</v>
      </c>
    </row>
    <row r="11" spans="1:9">
      <c r="A11" t="s">
        <v>45</v>
      </c>
      <c r="B11" s="3">
        <v>6000</v>
      </c>
      <c r="C11" s="38">
        <v>6000</v>
      </c>
      <c r="D11" s="2">
        <v>6000</v>
      </c>
      <c r="H11" s="13"/>
    </row>
    <row r="12" spans="1:9">
      <c r="A12" t="s">
        <v>46</v>
      </c>
      <c r="B12" s="3">
        <v>6000</v>
      </c>
      <c r="C12" s="38">
        <v>6000</v>
      </c>
      <c r="D12" s="2">
        <v>3000</v>
      </c>
      <c r="H12" s="13"/>
    </row>
    <row r="13" spans="1:9">
      <c r="A13" t="s">
        <v>23</v>
      </c>
      <c r="B13" s="3">
        <v>3000</v>
      </c>
      <c r="C13" s="38">
        <v>3000</v>
      </c>
      <c r="D13" s="2">
        <v>1650</v>
      </c>
      <c r="E13" s="2">
        <v>1950</v>
      </c>
      <c r="F13" s="2">
        <v>2700</v>
      </c>
      <c r="G13" s="2">
        <v>2550</v>
      </c>
      <c r="H13" s="13"/>
    </row>
    <row r="14" spans="1:9" s="12" customFormat="1">
      <c r="A14" s="11" t="s">
        <v>8</v>
      </c>
      <c r="B14" s="6">
        <v>3000</v>
      </c>
      <c r="C14" s="39">
        <v>3000</v>
      </c>
      <c r="D14" s="9">
        <v>3950</v>
      </c>
      <c r="E14" s="9"/>
      <c r="F14" s="9">
        <v>1250</v>
      </c>
      <c r="G14" s="9">
        <v>7251</v>
      </c>
      <c r="H14" s="14"/>
      <c r="I14" s="8"/>
    </row>
    <row r="15" spans="1:9" s="16" customFormat="1" ht="18" customHeight="1">
      <c r="A15" s="29" t="s">
        <v>13</v>
      </c>
      <c r="B15" s="30">
        <f t="shared" ref="B15:C15" si="0">SUM(B6:B14)</f>
        <v>219950</v>
      </c>
      <c r="C15" s="27">
        <f t="shared" si="0"/>
        <v>209950</v>
      </c>
      <c r="D15" s="15">
        <f>SUM(D6:D14)</f>
        <v>192419</v>
      </c>
      <c r="E15" s="15">
        <f>SUM(E6:E14)</f>
        <v>150387</v>
      </c>
      <c r="F15" s="15">
        <f>SUM(F6:F14)</f>
        <v>145859</v>
      </c>
      <c r="G15" s="15">
        <f>SUM(G6:G14)</f>
        <v>154253</v>
      </c>
      <c r="H15" s="15">
        <f t="shared" ref="H15" si="1">SUM(H6:H14)</f>
        <v>124027</v>
      </c>
      <c r="I15" s="15"/>
    </row>
    <row r="16" spans="1:9">
      <c r="C16" s="38"/>
    </row>
    <row r="17" spans="1:14">
      <c r="A17" s="7" t="s">
        <v>9</v>
      </c>
      <c r="C17" s="38"/>
    </row>
    <row r="18" spans="1:14">
      <c r="A18" t="s">
        <v>48</v>
      </c>
      <c r="B18" s="3">
        <v>75000</v>
      </c>
      <c r="C18" s="38">
        <v>65000</v>
      </c>
      <c r="D18" s="2">
        <f>108587-11488</f>
        <v>97099</v>
      </c>
      <c r="E18" s="2">
        <v>13465</v>
      </c>
      <c r="F18" s="2">
        <v>5564</v>
      </c>
      <c r="G18" s="2">
        <v>10899</v>
      </c>
      <c r="H18" s="2">
        <v>8902</v>
      </c>
    </row>
    <row r="19" spans="1:14">
      <c r="A19" t="s">
        <v>49</v>
      </c>
      <c r="B19" s="3">
        <v>16000</v>
      </c>
      <c r="C19" s="38">
        <v>16000</v>
      </c>
      <c r="D19" s="2">
        <f>1327+11488</f>
        <v>12815</v>
      </c>
      <c r="E19" s="2">
        <v>52945</v>
      </c>
      <c r="F19" s="2">
        <v>37452</v>
      </c>
      <c r="G19" s="2">
        <v>12329</v>
      </c>
      <c r="H19" s="2">
        <v>10123</v>
      </c>
    </row>
    <row r="20" spans="1:14">
      <c r="A20" t="s">
        <v>47</v>
      </c>
      <c r="B20" s="3">
        <v>8000</v>
      </c>
      <c r="C20" s="38">
        <v>8000</v>
      </c>
      <c r="D20" s="2">
        <v>3148</v>
      </c>
      <c r="E20" s="2">
        <v>7027</v>
      </c>
      <c r="F20" s="2">
        <v>9420</v>
      </c>
      <c r="G20" s="2">
        <v>7557</v>
      </c>
      <c r="H20" s="2">
        <v>6824</v>
      </c>
    </row>
    <row r="21" spans="1:14">
      <c r="A21" t="s">
        <v>52</v>
      </c>
      <c r="B21" s="3">
        <v>25000</v>
      </c>
      <c r="C21" s="38">
        <v>25000</v>
      </c>
      <c r="D21" s="2">
        <v>40335</v>
      </c>
      <c r="E21" s="2">
        <v>25463</v>
      </c>
      <c r="F21" s="2">
        <v>13662</v>
      </c>
      <c r="G21" s="2">
        <v>21777</v>
      </c>
      <c r="H21" s="2">
        <v>11556</v>
      </c>
    </row>
    <row r="22" spans="1:14">
      <c r="A22" t="s">
        <v>12</v>
      </c>
      <c r="B22" s="3">
        <v>10750</v>
      </c>
      <c r="C22" s="38">
        <v>10750</v>
      </c>
      <c r="D22" s="2">
        <v>10750</v>
      </c>
      <c r="E22" s="2">
        <v>8000</v>
      </c>
      <c r="F22" s="2">
        <v>8000</v>
      </c>
      <c r="G22" s="2">
        <v>8000</v>
      </c>
    </row>
    <row r="23" spans="1:14">
      <c r="A23" t="s">
        <v>14</v>
      </c>
      <c r="B23" s="3">
        <v>9000</v>
      </c>
      <c r="C23" s="38">
        <v>9000</v>
      </c>
      <c r="D23" s="2">
        <v>6342</v>
      </c>
      <c r="E23" s="2">
        <v>8396</v>
      </c>
      <c r="F23" s="2">
        <v>10287</v>
      </c>
      <c r="G23" s="2">
        <v>14866</v>
      </c>
      <c r="H23" s="2">
        <v>8947</v>
      </c>
    </row>
    <row r="24" spans="1:14">
      <c r="A24" t="s">
        <v>15</v>
      </c>
      <c r="B24" s="3">
        <v>3000</v>
      </c>
      <c r="C24" s="38">
        <v>3000</v>
      </c>
      <c r="D24" s="2">
        <v>2881</v>
      </c>
      <c r="E24" s="2">
        <v>2745</v>
      </c>
      <c r="F24" s="2">
        <v>2646</v>
      </c>
      <c r="G24" s="2">
        <v>2573</v>
      </c>
      <c r="H24" s="2">
        <v>2573</v>
      </c>
    </row>
    <row r="25" spans="1:14">
      <c r="A25" t="s">
        <v>10</v>
      </c>
      <c r="B25" s="3">
        <v>7992</v>
      </c>
      <c r="C25" s="38">
        <v>7992</v>
      </c>
      <c r="D25" s="2">
        <f>E25/8*7</f>
        <v>6993</v>
      </c>
      <c r="E25" s="2">
        <v>7992</v>
      </c>
      <c r="F25" s="2">
        <v>7992</v>
      </c>
      <c r="G25" s="2">
        <v>7992</v>
      </c>
      <c r="H25" s="2">
        <v>7992</v>
      </c>
    </row>
    <row r="26" spans="1:14">
      <c r="A26" t="s">
        <v>16</v>
      </c>
      <c r="B26" s="3">
        <v>6000</v>
      </c>
      <c r="C26" s="38">
        <v>6000</v>
      </c>
      <c r="D26" s="2">
        <v>5732</v>
      </c>
      <c r="E26" s="2">
        <v>4056</v>
      </c>
      <c r="F26" s="2">
        <v>5372</v>
      </c>
      <c r="G26" s="2">
        <v>11791</v>
      </c>
      <c r="H26" s="13">
        <v>8538</v>
      </c>
    </row>
    <row r="27" spans="1:14">
      <c r="A27" t="s">
        <v>17</v>
      </c>
      <c r="C27" s="38"/>
      <c r="F27" s="2">
        <v>1702</v>
      </c>
      <c r="G27" s="2">
        <v>3134</v>
      </c>
      <c r="H27" s="13">
        <v>2987</v>
      </c>
    </row>
    <row r="28" spans="1:14">
      <c r="A28" t="s">
        <v>18</v>
      </c>
      <c r="B28" s="3">
        <v>2000</v>
      </c>
      <c r="C28" s="38">
        <v>2000</v>
      </c>
      <c r="D28" s="2">
        <v>929</v>
      </c>
      <c r="E28" s="2">
        <v>682</v>
      </c>
      <c r="F28" s="2">
        <v>2962</v>
      </c>
      <c r="G28" s="2">
        <v>1983</v>
      </c>
      <c r="H28" s="13">
        <v>1620</v>
      </c>
    </row>
    <row r="29" spans="1:14">
      <c r="A29" t="s">
        <v>50</v>
      </c>
      <c r="B29" s="3">
        <f>165*84</f>
        <v>13860</v>
      </c>
      <c r="C29" s="38">
        <f>146*84</f>
        <v>12264</v>
      </c>
      <c r="H29" s="13"/>
      <c r="J29" s="34"/>
      <c r="K29" s="34"/>
      <c r="L29" s="34"/>
      <c r="M29" s="34"/>
      <c r="N29" s="34"/>
    </row>
    <row r="30" spans="1:14">
      <c r="A30" t="s">
        <v>55</v>
      </c>
      <c r="B30" s="3">
        <v>50000</v>
      </c>
      <c r="C30" s="38">
        <v>25000</v>
      </c>
      <c r="H30" s="13"/>
      <c r="J30" s="34"/>
      <c r="K30" s="34"/>
      <c r="L30" s="34"/>
      <c r="M30" s="34"/>
      <c r="N30" s="34"/>
    </row>
    <row r="31" spans="1:14">
      <c r="A31" t="s">
        <v>51</v>
      </c>
      <c r="B31" s="3">
        <v>1700</v>
      </c>
      <c r="C31" s="38">
        <v>1650</v>
      </c>
      <c r="D31" s="2">
        <v>1620</v>
      </c>
      <c r="E31" s="2">
        <v>1600</v>
      </c>
      <c r="H31" s="13"/>
      <c r="J31" s="34"/>
      <c r="K31" s="34"/>
      <c r="L31" s="34"/>
      <c r="M31" s="34"/>
      <c r="N31" s="34"/>
    </row>
    <row r="32" spans="1:14">
      <c r="A32" s="4" t="s">
        <v>19</v>
      </c>
      <c r="B32" s="6">
        <v>12000</v>
      </c>
      <c r="C32" s="40">
        <v>12000</v>
      </c>
      <c r="D32" s="5">
        <v>10538</v>
      </c>
      <c r="E32" s="5">
        <v>9206</v>
      </c>
      <c r="F32" s="5">
        <v>6560</v>
      </c>
      <c r="G32" s="5">
        <v>14265</v>
      </c>
      <c r="H32" s="5">
        <v>2352</v>
      </c>
      <c r="J32" s="34"/>
      <c r="K32" s="34"/>
      <c r="L32" s="34"/>
      <c r="M32" s="34"/>
      <c r="N32" s="34"/>
    </row>
    <row r="33" spans="1:14" s="16" customFormat="1" ht="18" customHeight="1">
      <c r="A33" s="29" t="s">
        <v>22</v>
      </c>
      <c r="B33" s="30">
        <f>SUM(B18:B32)</f>
        <v>240302</v>
      </c>
      <c r="C33" s="27">
        <f>SUM(C18:C32)</f>
        <v>203656</v>
      </c>
      <c r="D33" s="15">
        <f>SUM(D18:D32)</f>
        <v>199182</v>
      </c>
      <c r="E33" s="15">
        <f>SUM(E18:E32)</f>
        <v>141577</v>
      </c>
      <c r="F33" s="15">
        <f>SUM(F18:F32)</f>
        <v>111619</v>
      </c>
      <c r="G33" s="15">
        <f>SUM(G18:G32)</f>
        <v>117166</v>
      </c>
      <c r="H33" s="15">
        <f>SUM(H18:H32)</f>
        <v>72414</v>
      </c>
      <c r="I33" s="15"/>
      <c r="J33" s="35"/>
      <c r="K33" s="35"/>
      <c r="L33" s="35"/>
      <c r="M33" s="35"/>
      <c r="N33" s="35"/>
    </row>
    <row r="34" spans="1:14">
      <c r="C34" s="38"/>
      <c r="J34" s="36"/>
      <c r="K34" s="36"/>
      <c r="L34" s="36"/>
      <c r="M34" s="36"/>
      <c r="N34" s="34"/>
    </row>
    <row r="35" spans="1:14" s="16" customFormat="1" ht="15.75" thickBot="1">
      <c r="A35" s="31" t="s">
        <v>20</v>
      </c>
      <c r="B35" s="32">
        <f>B15-B33</f>
        <v>-20352</v>
      </c>
      <c r="C35" s="28">
        <f>C15-C33</f>
        <v>6294</v>
      </c>
      <c r="D35" s="26">
        <f>D15-D33</f>
        <v>-6763</v>
      </c>
      <c r="E35" s="26">
        <f>E15-E33</f>
        <v>8810</v>
      </c>
      <c r="F35" s="26">
        <f>F15-F33</f>
        <v>34240</v>
      </c>
      <c r="G35" s="26">
        <f>G15-G33</f>
        <v>37087</v>
      </c>
      <c r="H35" s="33">
        <f>H15-H33</f>
        <v>51613</v>
      </c>
      <c r="I35" s="15"/>
      <c r="J35" s="35"/>
      <c r="K35" s="35"/>
      <c r="L35" s="35"/>
      <c r="M35" s="35"/>
      <c r="N35" s="35"/>
    </row>
    <row r="37" spans="1:14" s="12" customFormat="1">
      <c r="A37" s="10" t="s">
        <v>54</v>
      </c>
      <c r="B37" s="3"/>
      <c r="C37" s="8"/>
      <c r="D37" s="8"/>
      <c r="E37" s="8"/>
      <c r="F37" s="8"/>
      <c r="G37" s="8"/>
      <c r="H37" s="8"/>
      <c r="I37" s="8"/>
    </row>
    <row r="38" spans="1:14">
      <c r="A38" s="10" t="s">
        <v>58</v>
      </c>
    </row>
    <row r="39" spans="1:14">
      <c r="A39" s="10" t="s">
        <v>59</v>
      </c>
    </row>
    <row r="40" spans="1:14">
      <c r="A40" t="s">
        <v>60</v>
      </c>
    </row>
    <row r="41" spans="1:14">
      <c r="A41" t="s">
        <v>56</v>
      </c>
    </row>
  </sheetData>
  <pageMargins left="0.70866141732283472" right="0.70866141732283472" top="0.55118110236220474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H2" sqref="H2:H8"/>
    </sheetView>
  </sheetViews>
  <sheetFormatPr defaultRowHeight="15"/>
  <cols>
    <col min="1" max="1" width="35.42578125" customWidth="1"/>
    <col min="2" max="3" width="15.5703125" style="15" customWidth="1"/>
  </cols>
  <sheetData>
    <row r="1" spans="1:3" ht="18.75">
      <c r="A1" s="21" t="s">
        <v>39</v>
      </c>
      <c r="B1" s="1"/>
      <c r="C1" s="1"/>
    </row>
    <row r="2" spans="1:3" ht="29.25" customHeight="1">
      <c r="A2" s="1"/>
    </row>
    <row r="3" spans="1:3">
      <c r="A3" s="16" t="s">
        <v>30</v>
      </c>
      <c r="B3" s="22">
        <v>2010</v>
      </c>
      <c r="C3" s="22">
        <v>2009</v>
      </c>
    </row>
    <row r="4" spans="1:3" ht="11.25" customHeight="1"/>
    <row r="5" spans="1:3" s="16" customFormat="1">
      <c r="A5" s="17" t="s">
        <v>0</v>
      </c>
      <c r="B5" s="15"/>
      <c r="C5" s="15"/>
    </row>
    <row r="6" spans="1:3" s="16" customFormat="1" ht="18" customHeight="1">
      <c r="A6" t="s">
        <v>3</v>
      </c>
      <c r="B6" s="20">
        <v>15000</v>
      </c>
      <c r="C6" s="20">
        <v>17100</v>
      </c>
    </row>
    <row r="7" spans="1:3" s="16" customFormat="1">
      <c r="A7" t="s">
        <v>4</v>
      </c>
      <c r="B7" s="20">
        <v>53100</v>
      </c>
      <c r="C7" s="20">
        <v>51600</v>
      </c>
    </row>
    <row r="8" spans="1:3" s="16" customFormat="1">
      <c r="A8" t="s">
        <v>5</v>
      </c>
      <c r="B8" s="20">
        <v>19200</v>
      </c>
      <c r="C8" s="20">
        <v>20700</v>
      </c>
    </row>
    <row r="9" spans="1:3" s="16" customFormat="1">
      <c r="A9" t="s">
        <v>6</v>
      </c>
      <c r="B9" s="20">
        <v>6000</v>
      </c>
      <c r="C9" s="20">
        <v>5400</v>
      </c>
    </row>
    <row r="10" spans="1:3" s="16" customFormat="1">
      <c r="A10" t="s">
        <v>7</v>
      </c>
      <c r="B10" s="20">
        <v>48609</v>
      </c>
      <c r="C10" s="20">
        <v>49652</v>
      </c>
    </row>
    <row r="11" spans="1:3" s="16" customFormat="1">
      <c r="A11" t="s">
        <v>23</v>
      </c>
      <c r="B11" s="20">
        <v>2700</v>
      </c>
      <c r="C11" s="20">
        <v>2550</v>
      </c>
    </row>
    <row r="12" spans="1:3" s="16" customFormat="1">
      <c r="A12" t="s">
        <v>8</v>
      </c>
      <c r="B12" s="23">
        <v>1250</v>
      </c>
      <c r="C12" s="23">
        <v>7251</v>
      </c>
    </row>
    <row r="13" spans="1:3" s="16" customFormat="1" ht="18" customHeight="1">
      <c r="A13" s="16" t="s">
        <v>13</v>
      </c>
      <c r="B13" s="15">
        <f>SUM(B6:B12)</f>
        <v>145859</v>
      </c>
      <c r="C13" s="15">
        <f>SUM(C6:C12)</f>
        <v>154253</v>
      </c>
    </row>
    <row r="14" spans="1:3" s="16" customFormat="1">
      <c r="A14" s="17"/>
      <c r="B14" s="15"/>
      <c r="C14" s="15"/>
    </row>
    <row r="15" spans="1:3">
      <c r="A15" s="17" t="s">
        <v>9</v>
      </c>
    </row>
    <row r="16" spans="1:3" ht="18" customHeight="1">
      <c r="A16" t="s">
        <v>10</v>
      </c>
      <c r="B16" s="20">
        <v>7992</v>
      </c>
      <c r="C16" s="20">
        <v>7992</v>
      </c>
    </row>
    <row r="17" spans="1:3">
      <c r="A17" t="s">
        <v>11</v>
      </c>
      <c r="B17" s="20">
        <v>28646</v>
      </c>
      <c r="C17" s="20">
        <v>47837</v>
      </c>
    </row>
    <row r="18" spans="1:3">
      <c r="A18" t="s">
        <v>21</v>
      </c>
      <c r="B18" s="20">
        <v>37452</v>
      </c>
      <c r="C18" s="20"/>
    </row>
    <row r="19" spans="1:3">
      <c r="A19" t="s">
        <v>12</v>
      </c>
      <c r="B19" s="20">
        <v>8000</v>
      </c>
      <c r="C19" s="20">
        <v>8000</v>
      </c>
    </row>
    <row r="20" spans="1:3">
      <c r="A20" t="s">
        <v>14</v>
      </c>
      <c r="B20" s="20">
        <v>10287</v>
      </c>
      <c r="C20" s="20">
        <v>14866</v>
      </c>
    </row>
    <row r="21" spans="1:3">
      <c r="A21" t="s">
        <v>15</v>
      </c>
      <c r="B21" s="20">
        <v>2646</v>
      </c>
      <c r="C21" s="20">
        <v>2573</v>
      </c>
    </row>
    <row r="22" spans="1:3">
      <c r="A22" t="s">
        <v>16</v>
      </c>
      <c r="B22" s="20">
        <v>5372</v>
      </c>
      <c r="C22" s="20">
        <v>11791</v>
      </c>
    </row>
    <row r="23" spans="1:3">
      <c r="A23" t="s">
        <v>17</v>
      </c>
      <c r="B23" s="20">
        <v>1702</v>
      </c>
      <c r="C23" s="20">
        <v>3134</v>
      </c>
    </row>
    <row r="24" spans="1:3">
      <c r="A24" t="s">
        <v>18</v>
      </c>
      <c r="B24" s="20">
        <v>2962</v>
      </c>
      <c r="C24" s="20">
        <v>1983</v>
      </c>
    </row>
    <row r="25" spans="1:3">
      <c r="A25" t="s">
        <v>31</v>
      </c>
      <c r="B25" s="8"/>
      <c r="C25" s="8">
        <v>4725</v>
      </c>
    </row>
    <row r="26" spans="1:3">
      <c r="A26" t="s">
        <v>32</v>
      </c>
      <c r="B26" s="8"/>
      <c r="C26" s="8">
        <v>5000</v>
      </c>
    </row>
    <row r="27" spans="1:3">
      <c r="A27" t="s">
        <v>19</v>
      </c>
      <c r="B27" s="24">
        <v>6560</v>
      </c>
      <c r="C27" s="24">
        <v>9265</v>
      </c>
    </row>
    <row r="28" spans="1:3" ht="18" customHeight="1">
      <c r="A28" s="16" t="s">
        <v>22</v>
      </c>
      <c r="B28" s="15">
        <f>SUM(B16:B27)</f>
        <v>111619</v>
      </c>
      <c r="C28" s="15">
        <f>SUM(C16:C27)</f>
        <v>117166</v>
      </c>
    </row>
    <row r="29" spans="1:3" s="16" customFormat="1">
      <c r="A29"/>
      <c r="B29" s="15"/>
      <c r="C29" s="15"/>
    </row>
    <row r="30" spans="1:3">
      <c r="A30" s="16" t="s">
        <v>20</v>
      </c>
      <c r="B30" s="15">
        <f>B13-B28</f>
        <v>34240</v>
      </c>
      <c r="C30" s="15">
        <f>C13-C28</f>
        <v>37087</v>
      </c>
    </row>
    <row r="33" spans="1:3">
      <c r="A33" s="16" t="s">
        <v>33</v>
      </c>
      <c r="B33" s="18">
        <v>40543</v>
      </c>
      <c r="C33" s="18">
        <v>40178</v>
      </c>
    </row>
    <row r="34" spans="1:3" ht="11.25" customHeight="1"/>
    <row r="35" spans="1:3">
      <c r="A35" s="17" t="s">
        <v>25</v>
      </c>
    </row>
    <row r="36" spans="1:3" s="16" customFormat="1" ht="18" customHeight="1">
      <c r="A36" t="s">
        <v>34</v>
      </c>
      <c r="B36" s="24">
        <v>256047</v>
      </c>
      <c r="C36" s="24">
        <v>222107</v>
      </c>
    </row>
    <row r="37" spans="1:3" ht="18" customHeight="1">
      <c r="A37" s="16" t="s">
        <v>26</v>
      </c>
      <c r="B37" s="15">
        <f>SUM(B36:B36)</f>
        <v>256047</v>
      </c>
      <c r="C37" s="15">
        <f>SUM(C36:C36)</f>
        <v>222107</v>
      </c>
    </row>
    <row r="39" spans="1:3">
      <c r="A39" s="17" t="s">
        <v>27</v>
      </c>
    </row>
    <row r="40" spans="1:3" ht="18" customHeight="1">
      <c r="A40" t="s">
        <v>28</v>
      </c>
      <c r="B40" s="15">
        <v>116407</v>
      </c>
      <c r="C40" s="15">
        <v>79320</v>
      </c>
    </row>
    <row r="41" spans="1:3">
      <c r="A41" t="s">
        <v>29</v>
      </c>
      <c r="B41" s="25">
        <v>34240</v>
      </c>
      <c r="C41" s="25">
        <v>37087</v>
      </c>
    </row>
    <row r="42" spans="1:3" s="16" customFormat="1" ht="18" customHeight="1">
      <c r="A42" s="16" t="s">
        <v>40</v>
      </c>
      <c r="B42" s="15">
        <f>SUM(B40:B41)</f>
        <v>150647</v>
      </c>
      <c r="C42" s="15">
        <f>SUM(C40:C41)</f>
        <v>116407</v>
      </c>
    </row>
    <row r="43" spans="1:3" ht="23.25" customHeight="1">
      <c r="A43" t="s">
        <v>35</v>
      </c>
      <c r="B43" s="15">
        <v>100000</v>
      </c>
      <c r="C43" s="15">
        <v>100000</v>
      </c>
    </row>
    <row r="44" spans="1:3" ht="21" customHeight="1">
      <c r="A44" t="s">
        <v>36</v>
      </c>
      <c r="B44" s="15">
        <v>400</v>
      </c>
      <c r="C44" s="15">
        <v>700</v>
      </c>
    </row>
    <row r="45" spans="1:3" s="16" customFormat="1">
      <c r="A45" t="s">
        <v>37</v>
      </c>
      <c r="B45" s="19">
        <v>5000</v>
      </c>
      <c r="C45" s="19">
        <v>5000</v>
      </c>
    </row>
    <row r="46" spans="1:3" s="16" customFormat="1" ht="23.25" customHeight="1">
      <c r="A46" s="16" t="s">
        <v>38</v>
      </c>
      <c r="B46" s="15">
        <f>SUM(B42:B45)</f>
        <v>256047</v>
      </c>
      <c r="C46" s="15">
        <f>SUM(C42:C45)</f>
        <v>222107</v>
      </c>
    </row>
    <row r="47" spans="1:3">
      <c r="A47" s="16"/>
    </row>
    <row r="48" spans="1:3">
      <c r="A48" s="7"/>
    </row>
    <row r="55" spans="2:3">
      <c r="B55" s="19"/>
      <c r="C55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 2011 - Utfall 2010</vt:lpstr>
      <vt:lpstr>RR och BR 2010</vt:lpstr>
    </vt:vector>
  </TitlesOfParts>
  <Company>SASAB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stw</dc:creator>
  <cp:lastModifiedBy>jh</cp:lastModifiedBy>
  <cp:lastPrinted>2013-04-30T09:45:51Z</cp:lastPrinted>
  <dcterms:created xsi:type="dcterms:W3CDTF">2010-05-03T10:25:29Z</dcterms:created>
  <dcterms:modified xsi:type="dcterms:W3CDTF">2013-04-30T10:08:24Z</dcterms:modified>
</cp:coreProperties>
</file>