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tionär\Dropbox\TSBK\Årsmöte 2014\"/>
    </mc:Choice>
  </mc:AlternateContent>
  <bookViews>
    <workbookView xWindow="0" yWindow="0" windowWidth="19200" windowHeight="11595"/>
  </bookViews>
  <sheets>
    <sheet name="Prog 15 Budg 14 - Utfall 13" sheetId="1" r:id="rId1"/>
  </sheets>
  <calcPr calcId="152511"/>
</workbook>
</file>

<file path=xl/calcChain.xml><?xml version="1.0" encoding="utf-8"?>
<calcChain xmlns="http://schemas.openxmlformats.org/spreadsheetml/2006/main">
  <c r="B31" i="1" l="1"/>
  <c r="B14" i="1"/>
  <c r="C31" i="1"/>
  <c r="D31" i="1"/>
  <c r="C14" i="1"/>
  <c r="D14" i="1"/>
  <c r="C33" i="1" l="1"/>
  <c r="D33" i="1"/>
  <c r="E27" i="1" l="1"/>
  <c r="E31" i="1" s="1"/>
  <c r="E6" i="1"/>
  <c r="F17" i="1"/>
  <c r="F18" i="1"/>
  <c r="G31" i="1"/>
  <c r="F24" i="1"/>
  <c r="F14" i="1"/>
  <c r="G14" i="1"/>
  <c r="E14" i="1" l="1"/>
  <c r="E33" i="1" s="1"/>
  <c r="F31" i="1"/>
  <c r="F33" i="1" s="1"/>
  <c r="B33" i="1"/>
  <c r="G33" i="1"/>
  <c r="H31" i="1"/>
  <c r="H14" i="1"/>
  <c r="J14" i="1"/>
  <c r="J31" i="1"/>
  <c r="I31" i="1"/>
  <c r="I14" i="1"/>
  <c r="J33" i="1" l="1"/>
  <c r="H33" i="1"/>
  <c r="I33" i="1"/>
</calcChain>
</file>

<file path=xl/sharedStrings.xml><?xml version="1.0" encoding="utf-8"?>
<sst xmlns="http://schemas.openxmlformats.org/spreadsheetml/2006/main" count="49" uniqueCount="49">
  <si>
    <t>Intäkter</t>
  </si>
  <si>
    <t>Utfall 2009</t>
  </si>
  <si>
    <t>Utfall 2008</t>
  </si>
  <si>
    <t>Medlemsavgifter</t>
  </si>
  <si>
    <t>Övriga intäkter</t>
  </si>
  <si>
    <t>Kostnader</t>
  </si>
  <si>
    <t>Styrelsearvoden</t>
  </si>
  <si>
    <t>Kranbil och traktor, sjösättn o upptagn</t>
  </si>
  <si>
    <t>Summa intäkter</t>
  </si>
  <si>
    <t>Elektricitet</t>
  </si>
  <si>
    <t>Informationsmaterial</t>
  </si>
  <si>
    <t>Porto</t>
  </si>
  <si>
    <t>Övriga kostnader</t>
  </si>
  <si>
    <t>Resultatnetto</t>
  </si>
  <si>
    <t>Summa kostnader</t>
  </si>
  <si>
    <t>Slipavgifter</t>
  </si>
  <si>
    <t>Utfall 2010</t>
  </si>
  <si>
    <t>Utfall 2011</t>
  </si>
  <si>
    <t>Utfall 2012</t>
  </si>
  <si>
    <t>Budget 2013</t>
  </si>
  <si>
    <t>Underhåll maskiner och utrustning</t>
  </si>
  <si>
    <t>Miljöarbete</t>
  </si>
  <si>
    <t>Förbrukningsinventarier</t>
  </si>
  <si>
    <t>Utfall 2013</t>
  </si>
  <si>
    <t>Budget 2014</t>
  </si>
  <si>
    <t>Prognos 2015</t>
  </si>
  <si>
    <t>TYRESÖ STRANDS BÅTKLUBB - UTFALL 2008-2013, BUDGET 2014 OCH PROGNOS 2015</t>
  </si>
  <si>
    <t>Inträdesavgifter 1)</t>
  </si>
  <si>
    <t>1) Nyttjanderättsavtalet med kommunen ändrat så att TSBK kan ta in nya medlemmar igen, 55 st. 2014, 20 st. 2015</t>
  </si>
  <si>
    <t xml:space="preserve">Bryggplatser 2) </t>
  </si>
  <si>
    <t>2) Bryggplatsavgiften höjdes 2014 från 300 kronor till 450 kronor och föreslås höjas till 900 kronor 2015</t>
  </si>
  <si>
    <t>Bojplatser 3)</t>
  </si>
  <si>
    <t>Vinteruppläggning 4)</t>
  </si>
  <si>
    <t>Windsurfingklubben arrende 5)</t>
  </si>
  <si>
    <t>Sommarplatser ej medlemmar 6)</t>
  </si>
  <si>
    <t>Underhåll mark och byggnader 7)</t>
  </si>
  <si>
    <t>Underhåll bryggor 8)</t>
  </si>
  <si>
    <t>Försäkring 9)</t>
  </si>
  <si>
    <t>Svenska Båtunionen 10)</t>
  </si>
  <si>
    <t>Projektering/utveckling TSBK 11)</t>
  </si>
  <si>
    <t>3) Bojplatsavgiften föreslås höjas 2015 från 300 kronor till 500 kronor</t>
  </si>
  <si>
    <t>4) Vinterplatsavgiften för medlemmar föreslås 2015 höjas från 30 kr/kvm till 60 kr/kvm</t>
  </si>
  <si>
    <t>5) Windsurfingklubben arrenderar inte längre av TSBK from 2015</t>
  </si>
  <si>
    <t>6) From  2015 är samtliga båtplatsnyttjare medlemmar i TSBK</t>
  </si>
  <si>
    <t>7) 2012: inkl. elsäkerhetsuppgradering ca 40.000 kr</t>
  </si>
  <si>
    <t>8) 2010: reparation sjösättningsramp, 2011: reparation brygga 3, 2014: varav 75 000 kronor till reparation/tätning av betongbryggan (3:an)</t>
  </si>
  <si>
    <t>9) From 2014 genom SBU i Svenska Sjö</t>
  </si>
  <si>
    <t>10) 2014: inträde i Svenska Båtunionen, 84 kr/medlem</t>
  </si>
  <si>
    <t>11) Förberedande arbeten inför installation av nya bryggor och 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</si>
</sst>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1" xfId="0" applyBorder="1"/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3" fillId="0" borderId="0" xfId="0" applyFont="1"/>
    <xf numFmtId="3" fontId="0" fillId="0" borderId="0" xfId="0" applyNumberFormat="1" applyFont="1" applyAlignment="1">
      <alignment horizontal="right"/>
    </xf>
    <xf numFmtId="3" fontId="0" fillId="0" borderId="1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1" xfId="0" applyFont="1" applyBorder="1"/>
    <xf numFmtId="0" fontId="0" fillId="0" borderId="0" xfId="0" applyFont="1"/>
    <xf numFmtId="3" fontId="0" fillId="0" borderId="0" xfId="0" applyNumberFormat="1" applyFill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3" fontId="4" fillId="0" borderId="3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0" fontId="4" fillId="0" borderId="0" xfId="0" applyFont="1" applyFill="1" applyBorder="1"/>
    <xf numFmtId="3" fontId="5" fillId="0" borderId="0" xfId="0" applyNumberFormat="1" applyFont="1" applyAlignment="1">
      <alignment horizontal="right"/>
    </xf>
    <xf numFmtId="0" fontId="4" fillId="0" borderId="2" xfId="0" applyFont="1" applyBorder="1"/>
    <xf numFmtId="3" fontId="5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Border="1"/>
    <xf numFmtId="3" fontId="0" fillId="0" borderId="0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zoomScaleNormal="100" workbookViewId="0">
      <selection activeCell="A46" sqref="A46"/>
    </sheetView>
  </sheetViews>
  <sheetFormatPr defaultRowHeight="15" x14ac:dyDescent="0.25"/>
  <cols>
    <col min="1" max="1" width="34" customWidth="1"/>
    <col min="2" max="2" width="12.7109375" style="3" customWidth="1"/>
    <col min="3" max="10" width="12.7109375" style="2" customWidth="1"/>
    <col min="11" max="11" width="15.7109375" style="2" customWidth="1"/>
  </cols>
  <sheetData>
    <row r="1" spans="1:11" ht="18.75" x14ac:dyDescent="0.3">
      <c r="A1" s="1" t="s">
        <v>26</v>
      </c>
    </row>
    <row r="2" spans="1:11" ht="15.75" thickBot="1" x14ac:dyDescent="0.3"/>
    <row r="3" spans="1:11" x14ac:dyDescent="0.25">
      <c r="A3" s="4"/>
      <c r="B3" s="6" t="s">
        <v>25</v>
      </c>
      <c r="C3" s="28" t="s">
        <v>24</v>
      </c>
      <c r="D3" s="5" t="s">
        <v>23</v>
      </c>
      <c r="E3" s="5" t="s">
        <v>19</v>
      </c>
      <c r="F3" s="5" t="s">
        <v>18</v>
      </c>
      <c r="G3" s="5" t="s">
        <v>17</v>
      </c>
      <c r="H3" s="5" t="s">
        <v>16</v>
      </c>
      <c r="I3" s="5" t="s">
        <v>1</v>
      </c>
      <c r="J3" s="5" t="s">
        <v>2</v>
      </c>
    </row>
    <row r="4" spans="1:11" ht="24" customHeight="1" x14ac:dyDescent="0.25">
      <c r="A4" s="7" t="s">
        <v>0</v>
      </c>
      <c r="C4" s="29"/>
    </row>
    <row r="5" spans="1:11" x14ac:dyDescent="0.25">
      <c r="A5" t="s">
        <v>27</v>
      </c>
      <c r="B5" s="3">
        <v>38000</v>
      </c>
      <c r="C5" s="29">
        <v>104500</v>
      </c>
      <c r="D5" s="2">
        <v>3800</v>
      </c>
      <c r="E5" s="2">
        <v>38000</v>
      </c>
      <c r="F5" s="2">
        <v>36100</v>
      </c>
      <c r="G5" s="2">
        <v>19000</v>
      </c>
      <c r="H5" s="2">
        <v>15000</v>
      </c>
      <c r="I5" s="2">
        <v>17100</v>
      </c>
      <c r="J5" s="13">
        <v>15200</v>
      </c>
    </row>
    <row r="6" spans="1:11" x14ac:dyDescent="0.25">
      <c r="A6" t="s">
        <v>3</v>
      </c>
      <c r="B6" s="3">
        <v>98000</v>
      </c>
      <c r="C6" s="29">
        <v>88650</v>
      </c>
      <c r="D6" s="2">
        <v>63900</v>
      </c>
      <c r="E6" s="2">
        <f>165*450</f>
        <v>74250</v>
      </c>
      <c r="F6" s="2">
        <v>65750</v>
      </c>
      <c r="G6" s="2">
        <v>54400</v>
      </c>
      <c r="H6" s="2">
        <v>53100</v>
      </c>
      <c r="I6" s="2">
        <v>51600</v>
      </c>
      <c r="J6" s="13">
        <v>46400</v>
      </c>
    </row>
    <row r="7" spans="1:11" x14ac:dyDescent="0.25">
      <c r="A7" t="s">
        <v>29</v>
      </c>
      <c r="B7" s="3">
        <v>60000</v>
      </c>
      <c r="C7" s="29">
        <v>30150</v>
      </c>
      <c r="D7" s="2">
        <v>20100</v>
      </c>
      <c r="E7" s="2">
        <v>20700</v>
      </c>
      <c r="F7" s="2">
        <v>20100</v>
      </c>
      <c r="G7" s="2">
        <v>19500</v>
      </c>
      <c r="H7" s="2">
        <v>19200</v>
      </c>
      <c r="I7" s="2">
        <v>20700</v>
      </c>
      <c r="J7" s="13">
        <v>18900</v>
      </c>
    </row>
    <row r="8" spans="1:11" x14ac:dyDescent="0.25">
      <c r="A8" t="s">
        <v>31</v>
      </c>
      <c r="B8" s="3">
        <v>10000</v>
      </c>
      <c r="C8" s="29">
        <v>6000</v>
      </c>
      <c r="D8" s="2">
        <v>6000</v>
      </c>
      <c r="E8" s="2">
        <v>6000</v>
      </c>
      <c r="F8" s="2">
        <v>5700</v>
      </c>
      <c r="G8" s="2">
        <v>7500</v>
      </c>
      <c r="H8" s="2">
        <v>6000</v>
      </c>
      <c r="I8" s="2">
        <v>5400</v>
      </c>
      <c r="J8" s="13">
        <v>4500</v>
      </c>
    </row>
    <row r="9" spans="1:11" x14ac:dyDescent="0.25">
      <c r="A9" t="s">
        <v>32</v>
      </c>
      <c r="B9" s="3">
        <v>75000</v>
      </c>
      <c r="C9" s="29">
        <v>53000</v>
      </c>
      <c r="D9" s="2">
        <v>50723</v>
      </c>
      <c r="E9" s="2">
        <v>53000</v>
      </c>
      <c r="F9" s="2">
        <v>50169</v>
      </c>
      <c r="G9" s="2">
        <v>48037</v>
      </c>
      <c r="H9" s="2">
        <v>48609</v>
      </c>
      <c r="I9" s="2">
        <v>49652</v>
      </c>
      <c r="J9" s="13">
        <v>39027</v>
      </c>
    </row>
    <row r="10" spans="1:11" x14ac:dyDescent="0.25">
      <c r="A10" t="s">
        <v>33</v>
      </c>
      <c r="C10" s="29">
        <v>6000</v>
      </c>
      <c r="D10" s="2">
        <v>6000</v>
      </c>
      <c r="E10" s="2">
        <v>6000</v>
      </c>
      <c r="F10" s="2">
        <v>6000</v>
      </c>
      <c r="J10" s="13"/>
    </row>
    <row r="11" spans="1:11" x14ac:dyDescent="0.25">
      <c r="A11" t="s">
        <v>34</v>
      </c>
      <c r="C11" s="29">
        <v>7000</v>
      </c>
      <c r="D11" s="2">
        <v>9000</v>
      </c>
      <c r="E11" s="2">
        <v>6000</v>
      </c>
      <c r="F11" s="2">
        <v>3000</v>
      </c>
      <c r="J11" s="13"/>
    </row>
    <row r="12" spans="1:11" x14ac:dyDescent="0.25">
      <c r="A12" t="s">
        <v>15</v>
      </c>
      <c r="B12" s="3">
        <v>8000</v>
      </c>
      <c r="C12" s="29">
        <v>8000</v>
      </c>
      <c r="D12" s="2">
        <v>7800</v>
      </c>
      <c r="E12" s="2">
        <v>3000</v>
      </c>
      <c r="F12" s="2">
        <v>1650</v>
      </c>
      <c r="G12" s="2">
        <v>1950</v>
      </c>
      <c r="H12" s="2">
        <v>2700</v>
      </c>
      <c r="I12" s="2">
        <v>2550</v>
      </c>
      <c r="J12" s="13"/>
    </row>
    <row r="13" spans="1:11" s="12" customFormat="1" x14ac:dyDescent="0.25">
      <c r="A13" s="11" t="s">
        <v>4</v>
      </c>
      <c r="B13" s="6">
        <v>4000</v>
      </c>
      <c r="C13" s="30">
        <v>4000</v>
      </c>
      <c r="D13" s="9">
        <v>4550</v>
      </c>
      <c r="E13" s="9">
        <v>3000</v>
      </c>
      <c r="F13" s="9">
        <v>3950</v>
      </c>
      <c r="G13" s="9"/>
      <c r="H13" s="9">
        <v>1250</v>
      </c>
      <c r="I13" s="9">
        <v>7251</v>
      </c>
      <c r="J13" s="14"/>
      <c r="K13" s="8"/>
    </row>
    <row r="14" spans="1:11" s="16" customFormat="1" ht="18" customHeight="1" x14ac:dyDescent="0.25">
      <c r="A14" s="20" t="s">
        <v>8</v>
      </c>
      <c r="B14" s="21">
        <f>SUM(B5:B13)</f>
        <v>293000</v>
      </c>
      <c r="C14" s="18">
        <f>SUM(C5:C13)</f>
        <v>307300</v>
      </c>
      <c r="D14" s="15">
        <f>SUM(D5:D13)</f>
        <v>171873</v>
      </c>
      <c r="E14" s="15">
        <f t="shared" ref="E14" si="0">SUM(E5:E13)</f>
        <v>209950</v>
      </c>
      <c r="F14" s="15">
        <f>SUM(F5:F13)</f>
        <v>192419</v>
      </c>
      <c r="G14" s="15">
        <f>SUM(G5:G13)</f>
        <v>150387</v>
      </c>
      <c r="H14" s="15">
        <f>SUM(H5:H13)</f>
        <v>145859</v>
      </c>
      <c r="I14" s="15">
        <f>SUM(I5:I13)</f>
        <v>154253</v>
      </c>
      <c r="J14" s="15">
        <f t="shared" ref="J14" si="1">SUM(J5:J13)</f>
        <v>124027</v>
      </c>
      <c r="K14" s="15"/>
    </row>
    <row r="15" spans="1:11" x14ac:dyDescent="0.25">
      <c r="C15" s="29"/>
    </row>
    <row r="16" spans="1:11" x14ac:dyDescent="0.25">
      <c r="A16" s="7" t="s">
        <v>5</v>
      </c>
      <c r="C16" s="29"/>
    </row>
    <row r="17" spans="1:16" x14ac:dyDescent="0.25">
      <c r="A17" t="s">
        <v>35</v>
      </c>
      <c r="B17" s="3">
        <v>30000</v>
      </c>
      <c r="C17" s="29">
        <v>30000</v>
      </c>
      <c r="D17" s="2">
        <v>4169</v>
      </c>
      <c r="E17" s="2">
        <v>65000</v>
      </c>
      <c r="F17" s="2">
        <f>108587-11488</f>
        <v>97099</v>
      </c>
      <c r="G17" s="2">
        <v>13465</v>
      </c>
      <c r="H17" s="2">
        <v>5564</v>
      </c>
      <c r="I17" s="2">
        <v>10899</v>
      </c>
      <c r="J17" s="2">
        <v>8902</v>
      </c>
    </row>
    <row r="18" spans="1:16" x14ac:dyDescent="0.25">
      <c r="A18" t="s">
        <v>36</v>
      </c>
      <c r="B18" s="3">
        <v>30000</v>
      </c>
      <c r="C18" s="29">
        <v>90000</v>
      </c>
      <c r="D18" s="2">
        <v>14558</v>
      </c>
      <c r="E18" s="2">
        <v>16000</v>
      </c>
      <c r="F18" s="2">
        <f>1327+11488</f>
        <v>12815</v>
      </c>
      <c r="G18" s="2">
        <v>52945</v>
      </c>
      <c r="H18" s="2">
        <v>37452</v>
      </c>
      <c r="I18" s="2">
        <v>12329</v>
      </c>
      <c r="J18" s="2">
        <v>10123</v>
      </c>
    </row>
    <row r="19" spans="1:16" x14ac:dyDescent="0.25">
      <c r="A19" t="s">
        <v>20</v>
      </c>
      <c r="B19" s="3">
        <v>10000</v>
      </c>
      <c r="C19" s="29">
        <v>8000</v>
      </c>
      <c r="D19" s="2">
        <v>3708</v>
      </c>
      <c r="E19" s="2">
        <v>8000</v>
      </c>
      <c r="F19" s="2">
        <v>3148</v>
      </c>
      <c r="G19" s="2">
        <v>7027</v>
      </c>
      <c r="H19" s="2">
        <v>9420</v>
      </c>
      <c r="I19" s="2">
        <v>7557</v>
      </c>
      <c r="J19" s="2">
        <v>6824</v>
      </c>
    </row>
    <row r="20" spans="1:16" x14ac:dyDescent="0.25">
      <c r="A20" t="s">
        <v>22</v>
      </c>
      <c r="B20" s="3">
        <v>15000</v>
      </c>
      <c r="C20" s="29">
        <v>15000</v>
      </c>
      <c r="D20" s="2">
        <v>36112</v>
      </c>
      <c r="E20" s="2">
        <v>25000</v>
      </c>
      <c r="F20" s="2">
        <v>40335</v>
      </c>
      <c r="G20" s="2">
        <v>25463</v>
      </c>
      <c r="H20" s="2">
        <v>13662</v>
      </c>
      <c r="I20" s="2">
        <v>21777</v>
      </c>
      <c r="J20" s="2">
        <v>11556</v>
      </c>
    </row>
    <row r="21" spans="1:16" x14ac:dyDescent="0.25">
      <c r="A21" t="s">
        <v>7</v>
      </c>
      <c r="B21" s="3">
        <v>10750</v>
      </c>
      <c r="C21" s="29">
        <v>10750</v>
      </c>
      <c r="D21" s="2">
        <v>10688</v>
      </c>
      <c r="E21" s="2">
        <v>10750</v>
      </c>
      <c r="F21" s="2">
        <v>10750</v>
      </c>
      <c r="G21" s="2">
        <v>8000</v>
      </c>
      <c r="H21" s="2">
        <v>8000</v>
      </c>
      <c r="I21" s="2">
        <v>8000</v>
      </c>
    </row>
    <row r="22" spans="1:16" x14ac:dyDescent="0.25">
      <c r="A22" t="s">
        <v>9</v>
      </c>
      <c r="B22" s="3">
        <v>14000</v>
      </c>
      <c r="C22" s="29">
        <v>13000</v>
      </c>
      <c r="D22" s="2">
        <v>13071</v>
      </c>
      <c r="E22" s="2">
        <v>9000</v>
      </c>
      <c r="F22" s="2">
        <v>6342</v>
      </c>
      <c r="G22" s="2">
        <v>8396</v>
      </c>
      <c r="H22" s="2">
        <v>10287</v>
      </c>
      <c r="I22" s="2">
        <v>14866</v>
      </c>
      <c r="J22" s="2">
        <v>8947</v>
      </c>
    </row>
    <row r="23" spans="1:16" x14ac:dyDescent="0.25">
      <c r="A23" t="s">
        <v>37</v>
      </c>
      <c r="B23" s="3">
        <v>2500</v>
      </c>
      <c r="C23" s="29">
        <v>2500</v>
      </c>
      <c r="D23" s="2">
        <v>3001</v>
      </c>
      <c r="E23" s="2">
        <v>3000</v>
      </c>
      <c r="F23" s="2">
        <v>2881</v>
      </c>
      <c r="G23" s="2">
        <v>2745</v>
      </c>
      <c r="H23" s="2">
        <v>2646</v>
      </c>
      <c r="I23" s="2">
        <v>2573</v>
      </c>
      <c r="J23" s="2">
        <v>2573</v>
      </c>
    </row>
    <row r="24" spans="1:16" x14ac:dyDescent="0.25">
      <c r="A24" t="s">
        <v>6</v>
      </c>
      <c r="B24" s="3">
        <v>8991</v>
      </c>
      <c r="C24" s="29">
        <v>8991</v>
      </c>
      <c r="D24" s="2">
        <v>7992</v>
      </c>
      <c r="E24" s="2">
        <v>7992</v>
      </c>
      <c r="F24" s="2">
        <f>G24/8*7</f>
        <v>6993</v>
      </c>
      <c r="G24" s="2">
        <v>7992</v>
      </c>
      <c r="H24" s="2">
        <v>7992</v>
      </c>
      <c r="I24" s="2">
        <v>7992</v>
      </c>
      <c r="J24" s="2">
        <v>7992</v>
      </c>
    </row>
    <row r="25" spans="1:16" x14ac:dyDescent="0.25">
      <c r="A25" t="s">
        <v>10</v>
      </c>
      <c r="B25" s="3">
        <v>15000</v>
      </c>
      <c r="C25" s="29">
        <v>5000</v>
      </c>
      <c r="D25" s="2">
        <v>1673</v>
      </c>
      <c r="E25" s="2">
        <v>6000</v>
      </c>
      <c r="F25" s="2">
        <v>5732</v>
      </c>
      <c r="G25" s="2">
        <v>4056</v>
      </c>
      <c r="H25" s="2">
        <v>5372</v>
      </c>
      <c r="I25" s="2">
        <v>11791</v>
      </c>
      <c r="J25" s="13">
        <v>8538</v>
      </c>
    </row>
    <row r="26" spans="1:16" x14ac:dyDescent="0.25">
      <c r="A26" t="s">
        <v>11</v>
      </c>
      <c r="B26" s="3">
        <v>2000</v>
      </c>
      <c r="C26" s="29">
        <v>1500</v>
      </c>
      <c r="D26" s="2">
        <v>910</v>
      </c>
      <c r="E26" s="2">
        <v>2000</v>
      </c>
      <c r="F26" s="2">
        <v>929</v>
      </c>
      <c r="G26" s="2">
        <v>682</v>
      </c>
      <c r="H26" s="2">
        <v>2962</v>
      </c>
      <c r="I26" s="2">
        <v>1983</v>
      </c>
      <c r="J26" s="13">
        <v>1620</v>
      </c>
    </row>
    <row r="27" spans="1:16" x14ac:dyDescent="0.25">
      <c r="A27" t="s">
        <v>38</v>
      </c>
      <c r="B27" s="3">
        <v>17640</v>
      </c>
      <c r="C27" s="29">
        <v>12264</v>
      </c>
      <c r="E27" s="2">
        <f>146*84</f>
        <v>12264</v>
      </c>
      <c r="J27" s="13"/>
      <c r="L27" s="25"/>
      <c r="M27" s="25"/>
      <c r="N27" s="25"/>
      <c r="O27" s="25"/>
      <c r="P27" s="25"/>
    </row>
    <row r="28" spans="1:16" x14ac:dyDescent="0.25">
      <c r="A28" t="s">
        <v>39</v>
      </c>
      <c r="B28" s="3">
        <v>60000</v>
      </c>
      <c r="C28" s="29">
        <v>25000</v>
      </c>
      <c r="E28" s="2">
        <v>25000</v>
      </c>
      <c r="J28" s="13"/>
      <c r="L28" s="25"/>
      <c r="M28" s="25"/>
      <c r="N28" s="25"/>
      <c r="O28" s="25"/>
      <c r="P28" s="25"/>
    </row>
    <row r="29" spans="1:16" x14ac:dyDescent="0.25">
      <c r="A29" t="s">
        <v>21</v>
      </c>
      <c r="B29" s="3">
        <v>1620</v>
      </c>
      <c r="C29" s="29">
        <v>1620</v>
      </c>
      <c r="D29" s="2">
        <v>2630</v>
      </c>
      <c r="E29" s="2">
        <v>1650</v>
      </c>
      <c r="F29" s="2">
        <v>1620</v>
      </c>
      <c r="G29" s="2">
        <v>1600</v>
      </c>
      <c r="J29" s="13"/>
      <c r="L29" s="25"/>
      <c r="M29" s="25"/>
      <c r="N29" s="25"/>
      <c r="O29" s="25"/>
      <c r="P29" s="25"/>
    </row>
    <row r="30" spans="1:16" x14ac:dyDescent="0.25">
      <c r="A30" s="4" t="s">
        <v>12</v>
      </c>
      <c r="B30" s="6">
        <v>15000</v>
      </c>
      <c r="C30" s="31">
        <v>15000</v>
      </c>
      <c r="D30" s="5">
        <v>13244</v>
      </c>
      <c r="E30" s="5">
        <v>12000</v>
      </c>
      <c r="F30" s="5">
        <v>10538</v>
      </c>
      <c r="G30" s="5">
        <v>9206</v>
      </c>
      <c r="H30" s="5">
        <v>8262</v>
      </c>
      <c r="I30" s="5">
        <v>17399</v>
      </c>
      <c r="J30" s="5">
        <v>5339</v>
      </c>
      <c r="L30" s="25"/>
      <c r="M30" s="25"/>
      <c r="N30" s="25"/>
      <c r="O30" s="25"/>
      <c r="P30" s="25"/>
    </row>
    <row r="31" spans="1:16" s="16" customFormat="1" ht="18" customHeight="1" x14ac:dyDescent="0.25">
      <c r="A31" s="20" t="s">
        <v>14</v>
      </c>
      <c r="B31" s="21">
        <f>SUM(B17:B30)</f>
        <v>232501</v>
      </c>
      <c r="C31" s="18">
        <f>SUM(C17:C30)</f>
        <v>238625</v>
      </c>
      <c r="D31" s="15">
        <f>SUM(D17:D30)</f>
        <v>111756</v>
      </c>
      <c r="E31" s="15">
        <f t="shared" ref="E31:J31" si="2">SUM(E17:E30)</f>
        <v>203656</v>
      </c>
      <c r="F31" s="15">
        <f t="shared" si="2"/>
        <v>199182</v>
      </c>
      <c r="G31" s="15">
        <f t="shared" si="2"/>
        <v>141577</v>
      </c>
      <c r="H31" s="15">
        <f t="shared" si="2"/>
        <v>111619</v>
      </c>
      <c r="I31" s="15">
        <f t="shared" si="2"/>
        <v>117166</v>
      </c>
      <c r="J31" s="15">
        <f t="shared" si="2"/>
        <v>72414</v>
      </c>
      <c r="K31" s="15"/>
      <c r="L31" s="26"/>
      <c r="M31" s="26"/>
      <c r="N31" s="26"/>
      <c r="O31" s="26"/>
      <c r="P31" s="26"/>
    </row>
    <row r="32" spans="1:16" x14ac:dyDescent="0.25">
      <c r="C32" s="29"/>
      <c r="L32" s="27"/>
      <c r="M32" s="27"/>
      <c r="N32" s="27"/>
      <c r="O32" s="27"/>
      <c r="P32" s="25"/>
    </row>
    <row r="33" spans="1:16" s="16" customFormat="1" ht="15.75" thickBot="1" x14ac:dyDescent="0.3">
      <c r="A33" s="22" t="s">
        <v>13</v>
      </c>
      <c r="B33" s="23">
        <f t="shared" ref="B33:J33" si="3">B14-B31</f>
        <v>60499</v>
      </c>
      <c r="C33" s="19">
        <f t="shared" si="3"/>
        <v>68675</v>
      </c>
      <c r="D33" s="17">
        <f t="shared" si="3"/>
        <v>60117</v>
      </c>
      <c r="E33" s="17">
        <f t="shared" si="3"/>
        <v>6294</v>
      </c>
      <c r="F33" s="17">
        <f t="shared" si="3"/>
        <v>-6763</v>
      </c>
      <c r="G33" s="17">
        <f t="shared" si="3"/>
        <v>8810</v>
      </c>
      <c r="H33" s="17">
        <f t="shared" si="3"/>
        <v>34240</v>
      </c>
      <c r="I33" s="17">
        <f t="shared" si="3"/>
        <v>37087</v>
      </c>
      <c r="J33" s="24">
        <f t="shared" si="3"/>
        <v>51613</v>
      </c>
      <c r="K33" s="15"/>
      <c r="L33" s="26"/>
      <c r="M33" s="26"/>
      <c r="N33" s="26"/>
      <c r="O33" s="26"/>
      <c r="P33" s="26"/>
    </row>
    <row r="35" spans="1:16" x14ac:dyDescent="0.25">
      <c r="A35" s="32" t="s">
        <v>28</v>
      </c>
    </row>
    <row r="36" spans="1:16" x14ac:dyDescent="0.25">
      <c r="A36" t="s">
        <v>30</v>
      </c>
    </row>
    <row r="37" spans="1:16" x14ac:dyDescent="0.25">
      <c r="A37" t="s">
        <v>40</v>
      </c>
    </row>
    <row r="38" spans="1:16" x14ac:dyDescent="0.25">
      <c r="A38" t="s">
        <v>41</v>
      </c>
    </row>
    <row r="39" spans="1:16" x14ac:dyDescent="0.25">
      <c r="A39" t="s">
        <v>42</v>
      </c>
    </row>
    <row r="40" spans="1:16" x14ac:dyDescent="0.25">
      <c r="A40" t="s">
        <v>43</v>
      </c>
    </row>
    <row r="41" spans="1:16" x14ac:dyDescent="0.25">
      <c r="A41" s="10" t="s">
        <v>44</v>
      </c>
    </row>
    <row r="42" spans="1:16" x14ac:dyDescent="0.25">
      <c r="A42" s="10" t="s">
        <v>45</v>
      </c>
    </row>
    <row r="43" spans="1:16" x14ac:dyDescent="0.25">
      <c r="A43" s="10" t="s">
        <v>46</v>
      </c>
    </row>
    <row r="44" spans="1:16" x14ac:dyDescent="0.25">
      <c r="A44" t="s">
        <v>47</v>
      </c>
    </row>
    <row r="45" spans="1:16" x14ac:dyDescent="0.25">
      <c r="A45" t="s">
        <v>48</v>
      </c>
    </row>
  </sheetData>
  <pageMargins left="0.70866141732283472" right="0.70866141732283472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Prog 15 Budg 14 - Utfall 13</vt:lpstr>
    </vt:vector>
  </TitlesOfParts>
  <Company>SASAB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stw</dc:creator>
  <cp:lastModifiedBy>Stationär</cp:lastModifiedBy>
  <cp:lastPrinted>2014-05-14T06:52:00Z</cp:lastPrinted>
  <dcterms:created xsi:type="dcterms:W3CDTF">2010-05-03T10:25:29Z</dcterms:created>
  <dcterms:modified xsi:type="dcterms:W3CDTF">2014-05-14T07:18:43Z</dcterms:modified>
</cp:coreProperties>
</file>